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30" windowWidth="16485" windowHeight="9315"/>
  </bookViews>
  <sheets>
    <sheet name="кроссворд" sheetId="1" r:id="rId1"/>
    <sheet name="ответы для жюри" sheetId="2" r:id="rId2"/>
    <sheet name="Итог" sheetId="3" r:id="rId3"/>
  </sheets>
  <calcPr calcId="145621"/>
</workbook>
</file>

<file path=xl/calcChain.xml><?xml version="1.0" encoding="utf-8"?>
<calcChain xmlns="http://schemas.openxmlformats.org/spreadsheetml/2006/main">
  <c r="C7" i="3" l="1"/>
  <c r="B7" i="3"/>
  <c r="A7" i="3"/>
  <c r="B27" i="1" l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 l="1"/>
  <c r="E7" i="3" s="1"/>
  <c r="K19" i="1"/>
  <c r="K15" i="1"/>
  <c r="P19" i="1" l="1"/>
  <c r="T13" i="1"/>
  <c r="Z9" i="1"/>
  <c r="U12" i="1"/>
  <c r="B19" i="1"/>
  <c r="R22" i="1"/>
  <c r="U20" i="1"/>
  <c r="N22" i="1"/>
  <c r="O17" i="1"/>
  <c r="L23" i="1"/>
  <c r="T18" i="1"/>
  <c r="J22" i="1"/>
  <c r="F21" i="1" l="1"/>
</calcChain>
</file>

<file path=xl/sharedStrings.xml><?xml version="1.0" encoding="utf-8"?>
<sst xmlns="http://schemas.openxmlformats.org/spreadsheetml/2006/main" count="37" uniqueCount="37">
  <si>
    <t>3. Кого называют «отцом» кибернетики?</t>
  </si>
  <si>
    <t>По горизонтали</t>
  </si>
  <si>
    <t>По вертикали</t>
  </si>
  <si>
    <t>В о п р о с ы:</t>
  </si>
  <si>
    <t>1. Изобретатель компьютерного манипулятора — мыши</t>
  </si>
  <si>
    <t>2. Создатель первой ЭВМ в СССР и Европе?</t>
  </si>
  <si>
    <t>4. Кто создал первую автоматическую счетную машину, работающую по программе?</t>
  </si>
  <si>
    <t>энгельбарт</t>
  </si>
  <si>
    <t>винер</t>
  </si>
  <si>
    <t>лебедев</t>
  </si>
  <si>
    <t>беббидж</t>
  </si>
  <si>
    <t>паскаль</t>
  </si>
  <si>
    <t>5. Кто создал первую механическую счетную машину - арифмометр (+/-)?</t>
  </si>
  <si>
    <t>6. Под его руководством  была разработана первая персональная ЭВМ «МИР-1»</t>
  </si>
  <si>
    <t>7. Премия имени какого ученого вручается за заслуги в области информатики?</t>
  </si>
  <si>
    <t xml:space="preserve">8. Один из авторов языков программирования Фортран и Алгол </t>
  </si>
  <si>
    <t>9.Его алгоритм кодирования ("код …") используются при хранении и передаче данных по сети</t>
  </si>
  <si>
    <t>10. Один из основателей компании Microsoft</t>
  </si>
  <si>
    <t>11. Создатель троичного компьютера "Сетунь"</t>
  </si>
  <si>
    <t>12. Кто был первым в мире программистом?</t>
  </si>
  <si>
    <t>13. Кто создал самый универсальный язык программирования Паскаль?</t>
  </si>
  <si>
    <t>14. Кто сформулировал основные принципы работы ЭВМ?</t>
  </si>
  <si>
    <t>15. Кто создал арифмометр (+ - * /)?</t>
  </si>
  <si>
    <t>глушков</t>
  </si>
  <si>
    <t>тьюринг</t>
  </si>
  <si>
    <t>бэкус</t>
  </si>
  <si>
    <t>хэмминг</t>
  </si>
  <si>
    <t>гейтс</t>
  </si>
  <si>
    <t>бруснецов</t>
  </si>
  <si>
    <t>лавлейс</t>
  </si>
  <si>
    <t>вирт</t>
  </si>
  <si>
    <t>нейман</t>
  </si>
  <si>
    <t>лейбниц</t>
  </si>
  <si>
    <t>Фамилия</t>
  </si>
  <si>
    <t>Имя</t>
  </si>
  <si>
    <t>Класс</t>
  </si>
  <si>
    <t>, ваша сумма баллов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</si>
</sst>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dobe Song Std L"/>
      <family val="1"/>
      <charset val="128"/>
    </font>
    <font>
      <b/>
      <sz val="11"/>
      <color theme="1"/>
      <name val="Consolas"/>
      <family val="3"/>
      <charset val="204"/>
    </font>
    <font>
      <b/>
      <sz val="11"/>
      <color theme="1"/>
      <name val="Adobe Gothic Std B"/>
      <charset val="204"/>
    </font>
    <font>
      <sz val="11"/>
      <color theme="6" tint="0.7999816888943144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3.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/>
    <xf numFmtId="0" fontId="2" fillId="2" borderId="0" xfId="0" applyFont="1" applyFill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ont="1" applyFill="1"/>
    <xf numFmtId="0" fontId="0" fillId="0" borderId="0" xfId="0" applyFont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5" Type="http://schemas.openxmlformats.org/officeDocument/2006/relationships/image" Target="../media/image7.gi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177858</xdr:colOff>
      <xdr:row>0</xdr:row>
      <xdr:rowOff>54440</xdr:rowOff>
    </xdr:from>
    <xdr:ext cx="7482946" cy="937629"/>
    <xdr:sp macro="" textlink="">
      <xdr:nvSpPr>
        <xdr:cNvPr id="2" name="Прямоугольник 1"/>
        <xdr:cNvSpPr/>
      </xdr:nvSpPr>
      <xdr:spPr>
        <a:xfrm>
          <a:off x="1271162" y="54440"/>
          <a:ext cx="748294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"Ученые-информатики"</a:t>
          </a:r>
        </a:p>
      </xdr:txBody>
    </xdr:sp>
    <xdr:clientData/>
  </xdr:oneCellAnchor>
  <xdr:twoCellAnchor editAs="oneCell">
    <xdr:from>
      <xdr:col>29</xdr:col>
      <xdr:colOff>2630320</xdr:colOff>
      <xdr:row>3</xdr:row>
      <xdr:rowOff>39047</xdr:rowOff>
    </xdr:from>
    <xdr:to>
      <xdr:col>29</xdr:col>
      <xdr:colOff>4207092</xdr:colOff>
      <xdr:row>12</xdr:row>
      <xdr:rowOff>6436</xdr:rowOff>
    </xdr:to>
    <xdr:pic>
      <xdr:nvPicPr>
        <xdr:cNvPr id="4" name="Рисунок 3" descr="http://www.sunhome.ru/UsersGallery/Cards/158/pozdravlyaem-s-dnem-sisadmin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1490">
          <a:off x="8279059" y="610547"/>
          <a:ext cx="1576772" cy="1681889"/>
        </a:xfrm>
        <a:prstGeom prst="roundRect">
          <a:avLst>
            <a:gd name="adj" fmla="val 5000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0</xdr:col>
      <xdr:colOff>0</xdr:colOff>
      <xdr:row>0</xdr:row>
      <xdr:rowOff>25559</xdr:rowOff>
    </xdr:from>
    <xdr:to>
      <xdr:col>5</xdr:col>
      <xdr:colOff>164616</xdr:colOff>
      <xdr:row>5</xdr:row>
      <xdr:rowOff>172517</xdr:rowOff>
    </xdr:to>
    <xdr:pic>
      <xdr:nvPicPr>
        <xdr:cNvPr id="5" name="Рисунок 4" descr="http://dz-vplaksina.narod.ru/olderfiles/1/kompik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25559"/>
          <a:ext cx="1199942" cy="1099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173935</xdr:colOff>
      <xdr:row>28</xdr:row>
      <xdr:rowOff>124239</xdr:rowOff>
    </xdr:from>
    <xdr:to>
      <xdr:col>22</xdr:col>
      <xdr:colOff>74543</xdr:colOff>
      <xdr:row>30</xdr:row>
      <xdr:rowOff>157369</xdr:rowOff>
    </xdr:to>
    <xdr:sp macro="[0]!Скругленныйпрямоугольник5_Щелчок" textlink="">
      <xdr:nvSpPr>
        <xdr:cNvPr id="6" name="Скругленный прямоугольник 5"/>
        <xdr:cNvSpPr/>
      </xdr:nvSpPr>
      <xdr:spPr>
        <a:xfrm>
          <a:off x="3279913" y="5458239"/>
          <a:ext cx="1350065" cy="414130"/>
        </a:xfrm>
        <a:prstGeom prst="roundRect">
          <a:avLst>
            <a:gd name="adj" fmla="val 26667"/>
          </a:avLst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Результат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19050</xdr:rowOff>
    </xdr:from>
    <xdr:to>
      <xdr:col>10</xdr:col>
      <xdr:colOff>76200</xdr:colOff>
      <xdr:row>4</xdr:row>
      <xdr:rowOff>66675</xdr:rowOff>
    </xdr:to>
    <xdr:sp macro="[0]!Скругленныйпрямоугольник2_Щелчок" textlink="">
      <xdr:nvSpPr>
        <xdr:cNvPr id="3" name="Скругленный прямоугольник 2"/>
        <xdr:cNvSpPr/>
      </xdr:nvSpPr>
      <xdr:spPr>
        <a:xfrm>
          <a:off x="6991350" y="209550"/>
          <a:ext cx="1476375" cy="619125"/>
        </a:xfrm>
        <a:prstGeom prst="roundRect">
          <a:avLst>
            <a:gd name="adj" fmla="val 22821"/>
          </a:avLst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Начать заново</a:t>
          </a:r>
        </a:p>
      </xdr:txBody>
    </xdr:sp>
    <xdr:clientData/>
  </xdr:twoCellAnchor>
  <xdr:oneCellAnchor>
    <xdr:from>
      <xdr:col>0</xdr:col>
      <xdr:colOff>92451</xdr:colOff>
      <xdr:row>0</xdr:row>
      <xdr:rowOff>19050</xdr:rowOff>
    </xdr:from>
    <xdr:ext cx="7079874" cy="937629"/>
    <xdr:sp macro="" textlink="">
      <xdr:nvSpPr>
        <xdr:cNvPr id="4" name="Прямоугольник 3"/>
        <xdr:cNvSpPr/>
      </xdr:nvSpPr>
      <xdr:spPr>
        <a:xfrm>
          <a:off x="92451" y="19050"/>
          <a:ext cx="707987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Ваш результат </a:t>
          </a:r>
          <a:endParaRPr lang="ru-RU" sz="5400" b="1" cap="none" spc="0" baseline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206816</xdr:colOff>
      <xdr:row>12</xdr:row>
      <xdr:rowOff>19049</xdr:rowOff>
    </xdr:from>
    <xdr:to>
      <xdr:col>1</xdr:col>
      <xdr:colOff>598952</xdr:colOff>
      <xdr:row>24</xdr:row>
      <xdr:rowOff>142874</xdr:rowOff>
    </xdr:to>
    <xdr:pic>
      <xdr:nvPicPr>
        <xdr:cNvPr id="5" name="Рисунок 4" descr="http://lichnosti.net/photos/135/1350378589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63536">
          <a:off x="206816" y="2409824"/>
          <a:ext cx="1754211" cy="240982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655068</xdr:colOff>
      <xdr:row>9</xdr:row>
      <xdr:rowOff>127451</xdr:rowOff>
    </xdr:from>
    <xdr:to>
      <xdr:col>3</xdr:col>
      <xdr:colOff>1394746</xdr:colOff>
      <xdr:row>20</xdr:row>
      <xdr:rowOff>78073</xdr:rowOff>
    </xdr:to>
    <xdr:pic>
      <xdr:nvPicPr>
        <xdr:cNvPr id="10" name="Рисунок 9" descr="http://www.sansimera.gr/media/photos/main/John_von_Neuman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03" r="16343"/>
        <a:stretch/>
      </xdr:blipFill>
      <xdr:spPr bwMode="auto">
        <a:xfrm rot="337051">
          <a:off x="2017143" y="1946726"/>
          <a:ext cx="1930303" cy="2046122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1295398</xdr:colOff>
      <xdr:row>23</xdr:row>
      <xdr:rowOff>37263</xdr:rowOff>
    </xdr:from>
    <xdr:to>
      <xdr:col>3</xdr:col>
      <xdr:colOff>713251</xdr:colOff>
      <xdr:row>34</xdr:row>
      <xdr:rowOff>85725</xdr:rowOff>
    </xdr:to>
    <xdr:pic>
      <xdr:nvPicPr>
        <xdr:cNvPr id="13" name="Рисунок 12" descr="http://metrouk2.files.wordpress.com/2013/10/ay95895977ada-lovelace-engl1.jpg?w=939&amp;h=10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12656">
          <a:off x="1295398" y="4523538"/>
          <a:ext cx="1970553" cy="2143962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673099</xdr:colOff>
      <xdr:row>20</xdr:row>
      <xdr:rowOff>66677</xdr:rowOff>
    </xdr:from>
    <xdr:to>
      <xdr:col>4</xdr:col>
      <xdr:colOff>409574</xdr:colOff>
      <xdr:row>33</xdr:row>
      <xdr:rowOff>180977</xdr:rowOff>
    </xdr:to>
    <xdr:pic>
      <xdr:nvPicPr>
        <xdr:cNvPr id="16" name="Рисунок 15" descr="http://29.media.tumblr.com/tumblr_lshyp5tAzI1qidvu3o1_400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96272">
          <a:off x="3225799" y="3981452"/>
          <a:ext cx="2070100" cy="259080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117180</xdr:colOff>
      <xdr:row>9</xdr:row>
      <xdr:rowOff>105318</xdr:rowOff>
    </xdr:from>
    <xdr:to>
      <xdr:col>7</xdr:col>
      <xdr:colOff>29186</xdr:colOff>
      <xdr:row>20</xdr:row>
      <xdr:rowOff>185716</xdr:rowOff>
    </xdr:to>
    <xdr:pic>
      <xdr:nvPicPr>
        <xdr:cNvPr id="15" name="Рисунок 14" descr="http://www.pcweek.ru/images/pcweek/archive/8002_963848074_3.rtf.files/image001.gif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46272">
          <a:off x="5003505" y="1924593"/>
          <a:ext cx="1588406" cy="2175898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122282</xdr:colOff>
      <xdr:row>25</xdr:row>
      <xdr:rowOff>19234</xdr:rowOff>
    </xdr:from>
    <xdr:to>
      <xdr:col>8</xdr:col>
      <xdr:colOff>116968</xdr:colOff>
      <xdr:row>36</xdr:row>
      <xdr:rowOff>167032</xdr:rowOff>
    </xdr:to>
    <xdr:pic>
      <xdr:nvPicPr>
        <xdr:cNvPr id="12" name="Рисунок 11" descr="http://pravo.ru/store/images/4/29773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49" r="2"/>
        <a:stretch/>
      </xdr:blipFill>
      <xdr:spPr bwMode="auto">
        <a:xfrm rot="922350">
          <a:off x="5008607" y="4886509"/>
          <a:ext cx="2280686" cy="2243298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438152</xdr:colOff>
      <xdr:row>14</xdr:row>
      <xdr:rowOff>1546</xdr:rowOff>
    </xdr:from>
    <xdr:to>
      <xdr:col>9</xdr:col>
      <xdr:colOff>28577</xdr:colOff>
      <xdr:row>25</xdr:row>
      <xdr:rowOff>125772</xdr:rowOff>
    </xdr:to>
    <xdr:pic>
      <xdr:nvPicPr>
        <xdr:cNvPr id="14" name="Рисунок 13" descr="http://www.anndrei.info/wp-content/uploads/2008/12/mouse-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84" b="6901"/>
        <a:stretch/>
      </xdr:blipFill>
      <xdr:spPr bwMode="auto">
        <a:xfrm rot="1077822">
          <a:off x="6391277" y="2773321"/>
          <a:ext cx="1419225" cy="2219726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K46"/>
  <sheetViews>
    <sheetView showGridLines="0" tabSelected="1" zoomScale="115" zoomScaleNormal="115" workbookViewId="0">
      <selection activeCell="B9" sqref="B9"/>
    </sheetView>
  </sheetViews>
  <sheetFormatPr defaultColWidth="2.7109375" defaultRowHeight="15"/>
  <cols>
    <col min="1" max="26" width="3.140625" customWidth="1"/>
    <col min="30" max="30" width="81.140625" bestFit="1" customWidth="1"/>
  </cols>
  <sheetData>
    <row r="1" spans="1:3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v>8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>
      <c r="A8" s="2"/>
      <c r="B8" s="2">
        <v>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6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>
      <c r="A9" s="2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9</v>
      </c>
      <c r="S9" s="1"/>
      <c r="T9" s="1"/>
      <c r="U9" s="1"/>
      <c r="V9" s="1"/>
      <c r="W9" s="1"/>
      <c r="X9" s="1"/>
      <c r="Y9" s="1"/>
      <c r="Z9" s="13">
        <f>B40</f>
        <v>0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>
      <c r="A10" s="2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7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>
      <c r="A11" s="2"/>
      <c r="B11" s="1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2"/>
      <c r="O11" s="2"/>
      <c r="P11" s="2">
        <v>6</v>
      </c>
      <c r="Q11" s="2"/>
      <c r="R11" s="2"/>
      <c r="S11" s="2"/>
      <c r="T11" s="1"/>
      <c r="U11" s="2"/>
      <c r="V11" s="2"/>
      <c r="W11" s="2"/>
      <c r="X11" s="2"/>
      <c r="Y11" s="11" t="s">
        <v>3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>
      <c r="A12" s="2"/>
      <c r="B12" s="1"/>
      <c r="C12" s="2"/>
      <c r="D12" s="2"/>
      <c r="E12" s="3"/>
      <c r="F12" s="2"/>
      <c r="G12" s="2"/>
      <c r="H12" s="2"/>
      <c r="I12" s="2"/>
      <c r="J12" s="2"/>
      <c r="K12" s="2"/>
      <c r="L12" s="2"/>
      <c r="M12" s="2"/>
      <c r="N12" s="2"/>
      <c r="O12" s="2">
        <v>10</v>
      </c>
      <c r="P12" s="1"/>
      <c r="Q12" s="1"/>
      <c r="R12" s="1"/>
      <c r="S12" s="8"/>
      <c r="T12" s="1"/>
      <c r="U12" s="13">
        <f>B37</f>
        <v>0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>
      <c r="A13" s="2"/>
      <c r="B13" s="1"/>
      <c r="C13" s="2"/>
      <c r="D13" s="2"/>
      <c r="E13" s="3"/>
      <c r="F13" s="2">
        <v>2</v>
      </c>
      <c r="G13" s="2"/>
      <c r="H13" s="2"/>
      <c r="I13" s="2"/>
      <c r="J13" s="2"/>
      <c r="K13" s="2"/>
      <c r="L13" s="2"/>
      <c r="M13" s="2"/>
      <c r="N13" s="2"/>
      <c r="O13" s="2"/>
      <c r="P13" s="7"/>
      <c r="Q13" s="2"/>
      <c r="R13" s="2"/>
      <c r="S13" s="2"/>
      <c r="T13" s="13">
        <f>B41</f>
        <v>0</v>
      </c>
      <c r="U13" s="2"/>
      <c r="V13" s="2"/>
      <c r="W13" s="2"/>
      <c r="X13" s="2"/>
      <c r="Y13" s="4" t="s">
        <v>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A14" s="2"/>
      <c r="B14" s="6"/>
      <c r="C14" s="2"/>
      <c r="D14" s="2"/>
      <c r="E14" s="3"/>
      <c r="F14" s="6"/>
      <c r="G14" s="2"/>
      <c r="H14" s="2"/>
      <c r="I14" s="2"/>
      <c r="J14" s="2"/>
      <c r="K14" s="2"/>
      <c r="L14" s="2"/>
      <c r="M14" s="2"/>
      <c r="N14" s="2">
        <v>5</v>
      </c>
      <c r="O14" s="2"/>
      <c r="P14" s="1"/>
      <c r="Q14" s="2"/>
      <c r="R14" s="2">
        <v>7</v>
      </c>
      <c r="S14" s="2"/>
      <c r="T14" s="2"/>
      <c r="U14" s="2"/>
      <c r="V14" s="2"/>
      <c r="W14" s="2"/>
      <c r="X14" s="2"/>
      <c r="Y14" s="5" t="s">
        <v>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 s="2">
        <v>11</v>
      </c>
      <c r="B15" s="1"/>
      <c r="C15" s="1"/>
      <c r="D15" s="1"/>
      <c r="E15" s="1"/>
      <c r="F15" s="1"/>
      <c r="G15" s="1"/>
      <c r="H15" s="1"/>
      <c r="I15" s="1"/>
      <c r="J15" s="1"/>
      <c r="K15" s="13">
        <f>B39</f>
        <v>0</v>
      </c>
      <c r="L15" s="2">
        <v>4</v>
      </c>
      <c r="M15" s="2"/>
      <c r="N15" s="1"/>
      <c r="O15" s="2"/>
      <c r="P15" s="1"/>
      <c r="Q15" s="2"/>
      <c r="R15" s="1"/>
      <c r="S15" s="2"/>
      <c r="T15" s="2"/>
      <c r="U15" s="2"/>
      <c r="V15" s="2"/>
      <c r="W15" s="2"/>
      <c r="X15" s="2"/>
      <c r="Y15" s="5" t="s">
        <v>5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>
      <c r="A16" s="2"/>
      <c r="B16" s="1"/>
      <c r="C16" s="2"/>
      <c r="D16" s="2"/>
      <c r="E16" s="2"/>
      <c r="F16" s="7"/>
      <c r="G16" s="2"/>
      <c r="H16" s="2"/>
      <c r="I16" s="2"/>
      <c r="J16" s="3">
        <v>3</v>
      </c>
      <c r="K16" s="2"/>
      <c r="L16" s="1"/>
      <c r="M16" s="2"/>
      <c r="N16" s="1"/>
      <c r="O16" s="2"/>
      <c r="P16" s="1"/>
      <c r="Q16" s="2"/>
      <c r="R16" s="1"/>
      <c r="S16" s="2"/>
      <c r="T16" s="2"/>
      <c r="U16" s="2"/>
      <c r="V16" s="2"/>
      <c r="W16" s="2"/>
      <c r="X16" s="2"/>
      <c r="Y16" s="5" t="s">
        <v>0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>
      <c r="A17" s="2"/>
      <c r="B17" s="1"/>
      <c r="C17" s="2"/>
      <c r="D17" s="2"/>
      <c r="E17" s="2"/>
      <c r="F17" s="1"/>
      <c r="G17" s="2">
        <v>12</v>
      </c>
      <c r="H17" s="1"/>
      <c r="I17" s="1"/>
      <c r="J17" s="1"/>
      <c r="K17" s="8"/>
      <c r="L17" s="1"/>
      <c r="M17" s="9"/>
      <c r="N17" s="1"/>
      <c r="O17" s="13">
        <f>B32</f>
        <v>0</v>
      </c>
      <c r="P17" s="1"/>
      <c r="Q17" s="2"/>
      <c r="R17" s="6"/>
      <c r="S17" s="2"/>
      <c r="T17" s="2"/>
      <c r="U17" s="2"/>
      <c r="V17" s="2"/>
      <c r="W17" s="2"/>
      <c r="X17" s="2"/>
      <c r="Y17" s="5" t="s">
        <v>6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>
      <c r="A18" s="2"/>
      <c r="B18" s="1"/>
      <c r="C18" s="2"/>
      <c r="D18" s="2"/>
      <c r="E18" s="2"/>
      <c r="F18" s="1"/>
      <c r="G18" s="2"/>
      <c r="H18" s="2"/>
      <c r="I18" s="2"/>
      <c r="J18" s="7"/>
      <c r="K18" s="2"/>
      <c r="L18" s="1"/>
      <c r="M18" s="2"/>
      <c r="N18" s="1"/>
      <c r="O18" s="2">
        <v>13</v>
      </c>
      <c r="P18" s="1"/>
      <c r="Q18" s="10"/>
      <c r="R18" s="1"/>
      <c r="S18" s="1"/>
      <c r="T18" s="13">
        <f>B30</f>
        <v>0</v>
      </c>
      <c r="U18" s="2"/>
      <c r="V18" s="2"/>
      <c r="W18" s="2"/>
      <c r="X18" s="2"/>
      <c r="Y18" s="5" t="s">
        <v>12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>
      <c r="A19" s="2"/>
      <c r="B19" s="12">
        <f>B36</f>
        <v>0</v>
      </c>
      <c r="C19" s="2"/>
      <c r="D19" s="2">
        <v>14</v>
      </c>
      <c r="E19" s="1"/>
      <c r="F19" s="1"/>
      <c r="G19" s="10"/>
      <c r="H19" s="1"/>
      <c r="I19" s="8"/>
      <c r="J19" s="1"/>
      <c r="K19" s="13">
        <f>B28</f>
        <v>0</v>
      </c>
      <c r="L19" s="1"/>
      <c r="M19" s="2"/>
      <c r="N19" s="1"/>
      <c r="O19" s="2"/>
      <c r="P19" s="13">
        <f>B38</f>
        <v>0</v>
      </c>
      <c r="Q19" s="2"/>
      <c r="R19" s="7"/>
      <c r="S19" s="2"/>
      <c r="T19" s="2"/>
      <c r="U19" s="2"/>
      <c r="V19" s="2"/>
      <c r="W19" s="2"/>
      <c r="X19" s="2"/>
      <c r="Y19" s="5" t="s">
        <v>13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>
      <c r="A20" s="2"/>
      <c r="B20" s="2"/>
      <c r="C20" s="2"/>
      <c r="D20" s="2"/>
      <c r="E20" s="2"/>
      <c r="F20" s="1"/>
      <c r="G20" s="2"/>
      <c r="H20" s="2"/>
      <c r="I20" s="2"/>
      <c r="J20" s="1"/>
      <c r="K20" s="2"/>
      <c r="L20" s="1"/>
      <c r="M20" s="2">
        <v>15</v>
      </c>
      <c r="N20" s="1"/>
      <c r="O20" s="10"/>
      <c r="P20" s="1"/>
      <c r="Q20" s="8"/>
      <c r="R20" s="1"/>
      <c r="S20" s="10"/>
      <c r="T20" s="1"/>
      <c r="U20" s="13">
        <f>B34</f>
        <v>0</v>
      </c>
      <c r="V20" s="2"/>
      <c r="W20" s="2"/>
      <c r="X20" s="2"/>
      <c r="Y20" s="5" t="s">
        <v>14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>
      <c r="A21" s="2"/>
      <c r="B21" s="2"/>
      <c r="C21" s="2"/>
      <c r="D21" s="2"/>
      <c r="E21" s="2"/>
      <c r="F21" s="13">
        <f>B27</f>
        <v>0</v>
      </c>
      <c r="G21" s="2"/>
      <c r="H21" s="2"/>
      <c r="I21" s="2"/>
      <c r="J21" s="1"/>
      <c r="K21" s="2"/>
      <c r="L21" s="1"/>
      <c r="M21" s="2"/>
      <c r="N21" s="1"/>
      <c r="O21" s="2"/>
      <c r="P21" s="2"/>
      <c r="Q21" s="2"/>
      <c r="R21" s="1"/>
      <c r="S21" s="2"/>
      <c r="T21" s="2"/>
      <c r="U21" s="2"/>
      <c r="V21" s="2"/>
      <c r="W21" s="2"/>
      <c r="X21" s="2"/>
      <c r="Y21" s="5" t="s">
        <v>15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2"/>
      <c r="B22" s="2"/>
      <c r="C22" s="2"/>
      <c r="D22" s="2"/>
      <c r="E22" s="2"/>
      <c r="F22" s="2"/>
      <c r="G22" s="2"/>
      <c r="H22" s="2"/>
      <c r="I22" s="2"/>
      <c r="J22" s="13">
        <f>B29</f>
        <v>0</v>
      </c>
      <c r="K22" s="2"/>
      <c r="L22" s="1"/>
      <c r="M22" s="2"/>
      <c r="N22" s="13">
        <f>B33</f>
        <v>0</v>
      </c>
      <c r="O22" s="2"/>
      <c r="P22" s="2"/>
      <c r="Q22" s="2"/>
      <c r="R22" s="13">
        <f>B35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>
      <c r="A23" s="19"/>
      <c r="B23" s="19"/>
      <c r="C23" s="19"/>
      <c r="D23" s="19"/>
      <c r="E23" s="2"/>
      <c r="F23" s="2"/>
      <c r="G23" s="2"/>
      <c r="H23" s="2"/>
      <c r="I23" s="2"/>
      <c r="J23" s="2"/>
      <c r="K23" s="2"/>
      <c r="L23" s="13">
        <f>B31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4" t="s">
        <v>1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>
      <c r="A24" s="19"/>
      <c r="B24" s="19"/>
      <c r="C24" s="19"/>
      <c r="D24" s="1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5" t="s">
        <v>16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>
      <c r="A25" s="19"/>
      <c r="B25" s="19"/>
      <c r="C25" s="19"/>
      <c r="D25" s="19"/>
      <c r="E25" s="2"/>
      <c r="F25" s="17" t="s">
        <v>33</v>
      </c>
      <c r="G25" s="17"/>
      <c r="H25" s="17"/>
      <c r="I25" s="17"/>
      <c r="J25" s="18"/>
      <c r="K25" s="18"/>
      <c r="L25" s="18"/>
      <c r="M25" s="18"/>
      <c r="N25" s="18"/>
      <c r="O25" s="18"/>
      <c r="P25" s="18"/>
      <c r="Q25" s="18"/>
      <c r="R25" s="2"/>
      <c r="S25" s="2"/>
      <c r="T25" s="2"/>
      <c r="U25" s="2"/>
      <c r="V25" s="2"/>
      <c r="W25" s="2"/>
      <c r="X25" s="2"/>
      <c r="Y25" s="5" t="s">
        <v>17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19"/>
      <c r="B26" s="19"/>
      <c r="C26" s="19"/>
      <c r="D26" s="19"/>
      <c r="E26" s="2"/>
      <c r="F26" s="17" t="s">
        <v>34</v>
      </c>
      <c r="G26" s="17"/>
      <c r="H26" s="17"/>
      <c r="I26" s="17"/>
      <c r="J26" s="18"/>
      <c r="K26" s="18"/>
      <c r="L26" s="18"/>
      <c r="M26" s="18"/>
      <c r="N26" s="18"/>
      <c r="O26" s="18"/>
      <c r="P26" s="18"/>
      <c r="Q26" s="18"/>
      <c r="R26" s="2"/>
      <c r="S26" s="2"/>
      <c r="T26" s="2"/>
      <c r="U26" s="2"/>
      <c r="V26" s="2"/>
      <c r="W26" s="2"/>
      <c r="X26" s="2"/>
      <c r="Y26" s="5" t="s">
        <v>18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>
      <c r="A27" s="12">
        <v>1</v>
      </c>
      <c r="B27" s="12">
        <f>IF(CONCATENATE(F14,F15,F16,F17,F18,F19,F20)="лебедев",1,0)</f>
        <v>0</v>
      </c>
      <c r="C27" s="19"/>
      <c r="D27" s="19"/>
      <c r="E27" s="2"/>
      <c r="F27" s="17" t="s">
        <v>35</v>
      </c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8"/>
      <c r="R27" s="2"/>
      <c r="S27" s="2"/>
      <c r="T27" s="2"/>
      <c r="U27" s="2"/>
      <c r="V27" s="2"/>
      <c r="W27" s="2"/>
      <c r="X27" s="2"/>
      <c r="Y27" s="5" t="s">
        <v>19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>
      <c r="A28" s="12">
        <v>2</v>
      </c>
      <c r="B28" s="12">
        <f>IF(CONCATENATE(E19,F19,G19,H19,I19,J19)="нейман",1,0)</f>
        <v>0</v>
      </c>
      <c r="C28" s="19"/>
      <c r="D28" s="1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5" t="s">
        <v>20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>
      <c r="A29" s="12">
        <v>3</v>
      </c>
      <c r="B29" s="12">
        <f>IF(CONCATENATE(J17,J18,J19,J20,J21)="винер",1,0)</f>
        <v>0</v>
      </c>
      <c r="C29" s="19"/>
      <c r="D29" s="1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5" t="s">
        <v>21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>
      <c r="A30" s="12">
        <v>4</v>
      </c>
      <c r="B30" s="12">
        <f>IF(CONCATENATE(P18,Q18,R18,S18)="вирт",1,0)</f>
        <v>0</v>
      </c>
      <c r="C30" s="19"/>
      <c r="D30" s="1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5" t="s">
        <v>22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>
      <c r="A31" s="12">
        <v>5</v>
      </c>
      <c r="B31" s="12">
        <f>IF(CONCATENATE(L16,L17,L18,L19,L20,L21,L22)="беббидж",1,0)</f>
        <v>0</v>
      </c>
      <c r="C31" s="19"/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>
      <c r="A32" s="12">
        <v>6</v>
      </c>
      <c r="B32" s="12">
        <f>IF(CONCATENATE(H17,I17,J17,K17,L17,M17,N17)="лавлейс",1,0)</f>
        <v>0</v>
      </c>
      <c r="C32" s="19"/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>
      <c r="A33" s="12">
        <v>7</v>
      </c>
      <c r="B33" s="12">
        <f>IF(CONCATENATE(N15,N16,N17,N18,N19,N20,N21)="паскаль",1,0)</f>
        <v>0</v>
      </c>
      <c r="C33" s="19"/>
      <c r="D33" s="1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>
      <c r="A34" s="12">
        <v>8</v>
      </c>
      <c r="B34" s="12">
        <f>IF(CONCATENATE(N20,O20,P20,Q20,R20,S20,T20)="лейбниц",1,0)</f>
        <v>0</v>
      </c>
      <c r="C34" s="19"/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>
      <c r="A35" s="12">
        <v>9</v>
      </c>
      <c r="B35" s="12">
        <f>IF(CONCATENATE(R15,R16,R17,R18,R19,R20,R21)="тьюринг",1,0)</f>
        <v>0</v>
      </c>
      <c r="C35" s="19"/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>
      <c r="A36" s="12">
        <v>10</v>
      </c>
      <c r="B36" s="12">
        <f>IF(CONCATENATE(B9,B10,B11,B12,B13,B14,B15,B16,B17,B18)="энгельбарт",1,0)</f>
        <v>0</v>
      </c>
      <c r="C36" s="19"/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A37" s="12">
        <v>11</v>
      </c>
      <c r="B37" s="12">
        <f>IF(CONCATENATE(P12,Q12,R12,S12,T12)="гейтс",1,0)</f>
        <v>0</v>
      </c>
      <c r="C37" s="19"/>
      <c r="D37" s="1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>
      <c r="A38" s="12">
        <v>12</v>
      </c>
      <c r="B38" s="12">
        <f>IF(CONCATENATE(P12,P13,P14,P15,P16,P17,P18)="глушков",1,0)</f>
        <v>0</v>
      </c>
      <c r="C38" s="19"/>
      <c r="D38" s="1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>
      <c r="A39" s="12">
        <v>13</v>
      </c>
      <c r="B39" s="12">
        <f>IF(CONCATENATE(B15,C15,D15,E15,F15,G15,H15,I15,J15)="брусенцов",1,0)</f>
        <v>0</v>
      </c>
      <c r="C39" s="19"/>
      <c r="D39" s="1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>
      <c r="A40" s="12">
        <v>14</v>
      </c>
      <c r="B40" s="12">
        <f>IF(CONCATENATE(S9,T9,U9,V9,W9,X9,Y9)="хэмминг",1,0)</f>
        <v>0</v>
      </c>
      <c r="C40" s="19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>
      <c r="A41" s="12">
        <v>15</v>
      </c>
      <c r="B41" s="12">
        <f>IF(CONCATENATE(T8,T9,T10,T11,T12)="бэкус",1,0)</f>
        <v>0</v>
      </c>
      <c r="C41" s="19"/>
      <c r="D41" s="1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>
      <c r="A42" s="13"/>
      <c r="B42" s="13">
        <f>SUM(B27:B41)</f>
        <v>0</v>
      </c>
      <c r="C42" s="19"/>
      <c r="D42" s="1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>
      <c r="A43" s="20"/>
      <c r="B43" s="20"/>
      <c r="C43" s="20"/>
      <c r="D43" s="20"/>
    </row>
    <row r="44" spans="1:37">
      <c r="A44" s="20"/>
      <c r="B44" s="20"/>
      <c r="C44" s="20"/>
      <c r="D44" s="20"/>
    </row>
    <row r="45" spans="1:37">
      <c r="A45" s="20"/>
      <c r="B45" s="20"/>
      <c r="C45" s="20"/>
      <c r="D45" s="20"/>
    </row>
    <row r="46" spans="1:37">
      <c r="A46" s="20"/>
      <c r="B46" s="20"/>
      <c r="C46" s="20"/>
      <c r="D46" s="20"/>
    </row>
  </sheetData>
  <sheetProtection sheet="1" objects="1" scenarios="1" selectLockedCells="1"/>
  <sortState ref="Y24:Y30">
    <sortCondition ref="Y24"/>
  </sortState>
  <mergeCells count="6">
    <mergeCell ref="F25:I25"/>
    <mergeCell ref="F26:I26"/>
    <mergeCell ref="J25:Q25"/>
    <mergeCell ref="J26:Q26"/>
    <mergeCell ref="F27:I27"/>
    <mergeCell ref="J27:Q2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0AE85287-00BF-43B7-BB1A-8802644A360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11" id="{10BB1DE4-AFD1-4EEE-8295-B640AD4D2748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O17</xm:sqref>
        </x14:conditionalFormatting>
        <x14:conditionalFormatting xmlns:xm="http://schemas.microsoft.com/office/excel/2006/main">
          <x14:cfRule type="iconSet" priority="10" id="{75DED5F9-B089-4DDD-A668-9008D6AB77BC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J22</xm:sqref>
        </x14:conditionalFormatting>
        <x14:conditionalFormatting xmlns:xm="http://schemas.microsoft.com/office/excel/2006/main">
          <x14:cfRule type="iconSet" priority="9" id="{0A740C02-E141-411F-9214-373E1296924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T18</xm:sqref>
        </x14:conditionalFormatting>
        <x14:conditionalFormatting xmlns:xm="http://schemas.microsoft.com/office/excel/2006/main">
          <x14:cfRule type="iconSet" priority="8" id="{93598C0D-8C7C-4111-868C-235A9683EC9C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L23</xm:sqref>
        </x14:conditionalFormatting>
        <x14:conditionalFormatting xmlns:xm="http://schemas.microsoft.com/office/excel/2006/main">
          <x14:cfRule type="iconSet" priority="7" id="{2D3C1440-8FA2-4441-A164-D617A6B99B97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N22</xm:sqref>
        </x14:conditionalFormatting>
        <x14:conditionalFormatting xmlns:xm="http://schemas.microsoft.com/office/excel/2006/main">
          <x14:cfRule type="iconSet" priority="6" id="{37AAE0B6-CD6A-4EAC-96D4-26BD4F70A360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U20</xm:sqref>
        </x14:conditionalFormatting>
        <x14:conditionalFormatting xmlns:xm="http://schemas.microsoft.com/office/excel/2006/main">
          <x14:cfRule type="iconSet" priority="5" id="{CBA1231C-1049-4A12-89B2-F4D5BBB668E2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B19 S22 P19 T13 U12 Z9</xm:sqref>
        </x14:conditionalFormatting>
        <x14:conditionalFormatting xmlns:xm="http://schemas.microsoft.com/office/excel/2006/main">
          <x14:cfRule type="iconSet" priority="4" id="{77506274-C153-4007-8D29-90A1B151A6AE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R22</xm:sqref>
        </x14:conditionalFormatting>
        <x14:conditionalFormatting xmlns:xm="http://schemas.microsoft.com/office/excel/2006/main">
          <x14:cfRule type="iconSet" priority="3" id="{01041354-038F-4672-AB29-41B5CC828E07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K15</xm:sqref>
        </x14:conditionalFormatting>
        <x14:conditionalFormatting xmlns:xm="http://schemas.microsoft.com/office/excel/2006/main">
          <x14:cfRule type="iconSet" priority="2" id="{88D102AE-FA05-4FA6-9FC0-289220F75E2C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K19</xm:sqref>
        </x14:conditionalFormatting>
        <x14:conditionalFormatting xmlns:xm="http://schemas.microsoft.com/office/excel/2006/main">
          <x14:cfRule type="iconSet" priority="1" id="{5B68B85B-8E39-4CBA-9975-4BE078A8953E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B19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0.79998168889431442"/>
  </sheetPr>
  <dimension ref="A1:B15"/>
  <sheetViews>
    <sheetView workbookViewId="0">
      <selection activeCell="E31" sqref="E31"/>
    </sheetView>
  </sheetViews>
  <sheetFormatPr defaultRowHeight="15"/>
  <cols>
    <col min="1" max="1" width="5.5703125" style="16" customWidth="1"/>
    <col min="2" max="2" width="11.28515625" bestFit="1" customWidth="1"/>
  </cols>
  <sheetData>
    <row r="1" spans="1:2">
      <c r="A1" s="15">
        <v>1</v>
      </c>
      <c r="B1" s="14" t="s">
        <v>7</v>
      </c>
    </row>
    <row r="2" spans="1:2">
      <c r="A2" s="15">
        <v>2</v>
      </c>
      <c r="B2" s="14" t="s">
        <v>9</v>
      </c>
    </row>
    <row r="3" spans="1:2">
      <c r="A3" s="15">
        <v>3</v>
      </c>
      <c r="B3" s="14" t="s">
        <v>8</v>
      </c>
    </row>
    <row r="4" spans="1:2">
      <c r="A4" s="15">
        <v>4</v>
      </c>
      <c r="B4" s="14" t="s">
        <v>10</v>
      </c>
    </row>
    <row r="5" spans="1:2">
      <c r="A5" s="15">
        <v>5</v>
      </c>
      <c r="B5" s="14" t="s">
        <v>11</v>
      </c>
    </row>
    <row r="6" spans="1:2">
      <c r="A6" s="15">
        <v>6</v>
      </c>
      <c r="B6" s="14" t="s">
        <v>23</v>
      </c>
    </row>
    <row r="7" spans="1:2">
      <c r="A7" s="15">
        <v>7</v>
      </c>
      <c r="B7" s="14" t="s">
        <v>24</v>
      </c>
    </row>
    <row r="8" spans="1:2">
      <c r="A8" s="15">
        <v>8</v>
      </c>
      <c r="B8" s="14" t="s">
        <v>25</v>
      </c>
    </row>
    <row r="9" spans="1:2">
      <c r="A9" s="15">
        <v>9</v>
      </c>
      <c r="B9" s="14" t="s">
        <v>26</v>
      </c>
    </row>
    <row r="10" spans="1:2">
      <c r="A10" s="15">
        <v>10</v>
      </c>
      <c r="B10" s="14" t="s">
        <v>27</v>
      </c>
    </row>
    <row r="11" spans="1:2">
      <c r="A11" s="15">
        <v>11</v>
      </c>
      <c r="B11" s="14" t="s">
        <v>28</v>
      </c>
    </row>
    <row r="12" spans="1:2">
      <c r="A12" s="15">
        <v>12</v>
      </c>
      <c r="B12" s="14" t="s">
        <v>29</v>
      </c>
    </row>
    <row r="13" spans="1:2">
      <c r="A13" s="15">
        <v>13</v>
      </c>
      <c r="B13" s="14" t="s">
        <v>30</v>
      </c>
    </row>
    <row r="14" spans="1:2">
      <c r="A14" s="15">
        <v>14</v>
      </c>
      <c r="B14" s="14" t="s">
        <v>31</v>
      </c>
    </row>
    <row r="15" spans="1:2">
      <c r="A15" s="15">
        <v>15</v>
      </c>
      <c r="B15" s="14" t="s">
        <v>32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7:L28"/>
  <sheetViews>
    <sheetView showGridLines="0" workbookViewId="0">
      <selection activeCell="B5" sqref="B5"/>
    </sheetView>
  </sheetViews>
  <sheetFormatPr defaultRowHeight="15"/>
  <cols>
    <col min="1" max="1" width="20.42578125" style="2" bestFit="1" customWidth="1"/>
    <col min="2" max="2" width="10.7109375" style="2" bestFit="1" customWidth="1"/>
    <col min="3" max="3" width="7.140625" style="2" bestFit="1" customWidth="1"/>
    <col min="4" max="4" width="35" style="2" bestFit="1" customWidth="1"/>
    <col min="5" max="5" width="6.85546875" style="2" customWidth="1"/>
    <col min="6" max="16384" width="9.140625" style="2"/>
  </cols>
  <sheetData>
    <row r="7" spans="1:6" ht="23.25">
      <c r="A7" s="21" t="str">
        <f>REPT(кроссворд!J25,1)</f>
        <v/>
      </c>
      <c r="B7" s="22" t="str">
        <f>REPT(кроссворд!J26,1)</f>
        <v/>
      </c>
      <c r="C7" s="21" t="str">
        <f>REPT(кроссворд!J27,1)</f>
        <v/>
      </c>
      <c r="D7" s="23" t="s">
        <v>36</v>
      </c>
      <c r="E7" s="24" t="str">
        <f>REPT(кроссворд!B42,1)</f>
        <v>0</v>
      </c>
      <c r="F7" s="23"/>
    </row>
    <row r="18" spans="12:12">
      <c r="L18" s="25"/>
    </row>
    <row r="19" spans="12:12">
      <c r="L19" s="25"/>
    </row>
    <row r="20" spans="12:12">
      <c r="L20" s="25"/>
    </row>
    <row r="21" spans="12:12">
      <c r="L21" s="25"/>
    </row>
    <row r="22" spans="12:12">
      <c r="L22" s="25"/>
    </row>
    <row r="23" spans="12:12">
      <c r="L23" s="25"/>
    </row>
    <row r="24" spans="12:12">
      <c r="L24" s="25"/>
    </row>
    <row r="25" spans="12:12">
      <c r="L25" s="25"/>
    </row>
    <row r="26" spans="12:12">
      <c r="L26" s="25"/>
    </row>
    <row r="27" spans="12:12">
      <c r="L27" s="25"/>
    </row>
    <row r="28" spans="12:12">
      <c r="L28" s="25"/>
    </row>
  </sheetData>
  <sheetProtection sheet="1" objects="1" scenarios="1" selectLockedCells="1" selectUnlockedCells="1"/>
  <mergeCells count="1">
    <mergeCell ref="L18:L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ответы для жюри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</dc:creator>
  <cp:lastModifiedBy>user13</cp:lastModifiedBy>
  <dcterms:created xsi:type="dcterms:W3CDTF">2013-12-07T15:53:40Z</dcterms:created>
  <dcterms:modified xsi:type="dcterms:W3CDTF">2014-04-15T12:02:42Z</dcterms:modified>
</cp:coreProperties>
</file>